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de Desengrasador Estático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de Desengrasador Estático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máximo horario</t>
        </is>
      </c>
      <c r="B5" s="6">
        <f>'Datos de Entrada'!B9</f>
        <v/>
      </c>
      <c r="C5" s="4" t="inlineStr">
        <is>
          <t>m3/h</t>
        </is>
      </c>
      <c r="D5" s="4" t="inlineStr">
        <is>
          <t>Dato hidráulico</t>
        </is>
      </c>
      <c r="E5" s="4" t="inlineStr"/>
      <c r="F5" s="4" t="inlineStr"/>
    </row>
    <row r="6">
      <c r="A6" s="4" t="inlineStr">
        <is>
          <t>Q medio horario</t>
        </is>
      </c>
      <c r="B6" s="6">
        <f>'Datos de Entrada'!B8</f>
        <v/>
      </c>
      <c r="C6" s="4" t="inlineStr">
        <is>
          <t>m3/h</t>
        </is>
      </c>
      <c r="D6" s="4" t="inlineStr">
        <is>
          <t>Dato hidráulico</t>
        </is>
      </c>
      <c r="E6" s="4" t="inlineStr"/>
      <c r="F6" s="4" t="inlineStr"/>
    </row>
    <row r="7">
      <c r="A7" s="4" t="inlineStr">
        <is>
          <t>Carga hidráulica máxima</t>
        </is>
      </c>
      <c r="B7" s="5" t="n">
        <v>20</v>
      </c>
      <c r="C7" s="4" t="inlineStr">
        <is>
          <t>m3/m2/h</t>
        </is>
      </c>
      <c r="D7" s="4" t="inlineStr">
        <is>
          <t>≤20</t>
        </is>
      </c>
      <c r="E7" s="4">
        <f>IF(B7&lt;=20,"CUMPLE","REVISAR")</f>
        <v/>
      </c>
      <c r="F7" s="4" t="inlineStr"/>
    </row>
    <row r="8">
      <c r="A8" s="4" t="inlineStr">
        <is>
          <t>TRH a Q medio</t>
        </is>
      </c>
      <c r="B8" s="5" t="n">
        <v>30</v>
      </c>
      <c r="C8" s="4" t="inlineStr">
        <is>
          <t>min</t>
        </is>
      </c>
      <c r="D8" s="4" t="inlineStr">
        <is>
          <t>≥30</t>
        </is>
      </c>
      <c r="E8" s="4">
        <f>IF(B8&gt;=30,"CUMPLE","REVISAR")</f>
        <v/>
      </c>
      <c r="F8" s="4" t="inlineStr"/>
    </row>
    <row r="9">
      <c r="A9" s="4" t="inlineStr">
        <is>
          <t>Profundidad útil</t>
        </is>
      </c>
      <c r="B9" s="5" t="n">
        <v>1.8</v>
      </c>
      <c r="C9" s="4" t="inlineStr">
        <is>
          <t>m</t>
        </is>
      </c>
      <c r="D9" s="4" t="inlineStr">
        <is>
          <t>1,2-2,4</t>
        </is>
      </c>
      <c r="E9" s="4">
        <f>IF(AND(B9&gt;=1.2,B9&lt;=2.4),"CUMPLE","REVISAR")</f>
        <v/>
      </c>
      <c r="F9" s="4" t="inlineStr"/>
    </row>
    <row r="10">
      <c r="A10" s="4" t="inlineStr">
        <is>
          <t>Relación largo/ancho</t>
        </is>
      </c>
      <c r="B10" s="5" t="n">
        <v>2</v>
      </c>
      <c r="C10" s="4" t="inlineStr">
        <is>
          <t>-</t>
        </is>
      </c>
      <c r="D10" s="4" t="inlineStr">
        <is>
          <t>Adoptada</t>
        </is>
      </c>
      <c r="E10" s="4" t="inlineStr"/>
      <c r="F10" s="4" t="inlineStr"/>
    </row>
    <row r="11">
      <c r="A11" s="4" t="inlineStr">
        <is>
          <t>Área por carga</t>
        </is>
      </c>
      <c r="B11" s="6">
        <f>B5/B7</f>
        <v/>
      </c>
      <c r="C11" s="4" t="inlineStr">
        <is>
          <t>m2</t>
        </is>
      </c>
      <c r="D11" s="4" t="inlineStr"/>
      <c r="E11" s="4" t="inlineStr"/>
      <c r="F11" s="4" t="inlineStr"/>
    </row>
    <row r="12">
      <c r="A12" s="4" t="inlineStr">
        <is>
          <t>Volumen por TRH</t>
        </is>
      </c>
      <c r="B12" s="6">
        <f>B6*B8/60</f>
        <v/>
      </c>
      <c r="C12" s="4" t="inlineStr">
        <is>
          <t>m3</t>
        </is>
      </c>
      <c r="D12" s="4" t="inlineStr"/>
      <c r="E12" s="4" t="inlineStr"/>
      <c r="F12" s="4" t="inlineStr"/>
    </row>
    <row r="13">
      <c r="A13" s="4" t="inlineStr">
        <is>
          <t>Área por TRH</t>
        </is>
      </c>
      <c r="B13" s="6">
        <f>B12/B9</f>
        <v/>
      </c>
      <c r="C13" s="4" t="inlineStr">
        <is>
          <t>m2</t>
        </is>
      </c>
      <c r="D13" s="4" t="inlineStr"/>
      <c r="E13" s="4" t="inlineStr"/>
      <c r="F13" s="4" t="inlineStr"/>
    </row>
    <row r="14">
      <c r="A14" s="4" t="inlineStr">
        <is>
          <t>Área de diseño</t>
        </is>
      </c>
      <c r="B14" s="6">
        <f>MAX(B11,B13)</f>
        <v/>
      </c>
      <c r="C14" s="4" t="inlineStr">
        <is>
          <t>m2</t>
        </is>
      </c>
      <c r="D14" s="4" t="inlineStr"/>
      <c r="E14" s="4" t="inlineStr"/>
      <c r="F14" s="4" t="inlineStr"/>
    </row>
    <row r="15">
      <c r="A15" s="4" t="inlineStr">
        <is>
          <t>Ancho</t>
        </is>
      </c>
      <c r="B15" s="6">
        <f>SQRT(B14/B10)</f>
        <v/>
      </c>
      <c r="C15" s="4" t="inlineStr">
        <is>
          <t>m</t>
        </is>
      </c>
      <c r="D15" s="4" t="inlineStr"/>
      <c r="E15" s="4" t="inlineStr"/>
      <c r="F15" s="4" t="inlineStr"/>
    </row>
    <row r="16">
      <c r="A16" s="4" t="inlineStr">
        <is>
          <t>Largo</t>
        </is>
      </c>
      <c r="B16" s="6">
        <f>B15*B10</f>
        <v/>
      </c>
      <c r="C16" s="4" t="inlineStr">
        <is>
          <t>m</t>
        </is>
      </c>
      <c r="D16" s="4" t="inlineStr"/>
      <c r="E16" s="4" t="inlineStr"/>
      <c r="F16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de Desengrasador Estático - Resumen</t>
        </is>
      </c>
    </row>
    <row r="2">
      <c r="A2" s="9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Área de diseño</t>
        </is>
      </c>
      <c r="B5" s="10">
        <f>Calculos!B14</f>
        <v/>
      </c>
      <c r="C5" s="4" t="inlineStr">
        <is>
          <t>m2</t>
        </is>
      </c>
      <c r="D5" s="11" t="inlineStr">
        <is>
          <t>OK</t>
        </is>
      </c>
      <c r="E5" s="4" t="inlineStr">
        <is>
          <t>Guía Módulo 1</t>
        </is>
      </c>
      <c r="F5" s="4" t="inlineStr"/>
    </row>
    <row r="6">
      <c r="A6" s="4" t="inlineStr">
        <is>
          <t>Dimensiones L x A</t>
        </is>
      </c>
      <c r="B6" s="10">
        <f>TEXT(Calculos!B16,"0.00")&amp;" x "&amp;TEXT(Calculos!B15,"0.00")</f>
        <v/>
      </c>
      <c r="C6" s="4" t="inlineStr">
        <is>
          <t>m</t>
        </is>
      </c>
      <c r="D6" s="11" t="inlineStr">
        <is>
          <t>OK</t>
        </is>
      </c>
      <c r="E6" s="4" t="inlineStr">
        <is>
          <t>Geometría adoptada</t>
        </is>
      </c>
      <c r="F6" s="4" t="inlineStr"/>
    </row>
    <row r="7">
      <c r="A7" s="4" t="inlineStr">
        <is>
          <t>Profundidad</t>
        </is>
      </c>
      <c r="B7" s="10">
        <f>Calculos!B9</f>
        <v/>
      </c>
      <c r="C7" s="4" t="inlineStr">
        <is>
          <t>m</t>
        </is>
      </c>
      <c r="D7" s="11">
        <f>Calculos!E9</f>
        <v/>
      </c>
      <c r="E7" s="4" t="inlineStr">
        <is>
          <t>Guía Módulo 1</t>
        </is>
      </c>
      <c r="F7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2" t="inlineStr">
        <is>
          <t>Fuente</t>
        </is>
      </c>
      <c r="B4" s="12" t="inlineStr">
        <is>
          <t>Contenido</t>
        </is>
      </c>
      <c r="C4" s="12" t="inlineStr">
        <is>
          <t>URL</t>
        </is>
      </c>
      <c r="D4" s="12" t="inlineStr">
        <is>
          <t>Nivel</t>
        </is>
      </c>
      <c r="E4" s="12" t="inlineStr">
        <is>
          <t>Aplicación</t>
        </is>
      </c>
      <c r="F4" s="12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/>
    <row r="8"/>
    <row r="9"/>
    <row r="10">
      <c r="A10" s="13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